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835" activeTab="0"/>
  </bookViews>
  <sheets>
    <sheet name="2013" sheetId="1" r:id="rId1"/>
  </sheets>
  <definedNames>
    <definedName name="_xlnm.Print_Titles" localSheetId="0">'2013'!$1:$7</definedName>
  </definedNames>
  <calcPr fullCalcOnLoad="1"/>
</workbook>
</file>

<file path=xl/sharedStrings.xml><?xml version="1.0" encoding="utf-8"?>
<sst xmlns="http://schemas.openxmlformats.org/spreadsheetml/2006/main" count="35" uniqueCount="34">
  <si>
    <t>Staff Benefits</t>
  </si>
  <si>
    <t xml:space="preserve">     Total Benefits</t>
  </si>
  <si>
    <t>Wages</t>
  </si>
  <si>
    <t>Senior Pastor</t>
  </si>
  <si>
    <t xml:space="preserve">     Total Wages</t>
  </si>
  <si>
    <t xml:space="preserve">403B Match </t>
  </si>
  <si>
    <t>Parsonage?</t>
  </si>
  <si>
    <t>Yes</t>
  </si>
  <si>
    <t>No</t>
  </si>
  <si>
    <t xml:space="preserve">  Total Compensation</t>
  </si>
  <si>
    <t>-</t>
  </si>
  <si>
    <t>Training / Education</t>
  </si>
  <si>
    <r>
      <t xml:space="preserve">     Payroll Taxes (SECA match </t>
    </r>
    <r>
      <rPr>
        <i/>
        <sz val="12"/>
        <rFont val="Arial"/>
        <family val="2"/>
      </rPr>
      <t>option</t>
    </r>
    <r>
      <rPr>
        <sz val="12"/>
        <rFont val="Arial"/>
        <family val="2"/>
      </rPr>
      <t>)</t>
    </r>
  </si>
  <si>
    <t xml:space="preserve">           =$Home fair value * 1% * 12mos</t>
  </si>
  <si>
    <t xml:space="preserve">    Cash salary (1)</t>
  </si>
  <si>
    <t>Workers Compensation (est. $.50 per $100)</t>
  </si>
  <si>
    <t>High Deductible</t>
  </si>
  <si>
    <t>Annual Rate</t>
  </si>
  <si>
    <t>2013 Pastor Compensation Budget Calculator (U.S.)</t>
  </si>
  <si>
    <t>Sabbatical costs</t>
  </si>
  <si>
    <t xml:space="preserve">     Housing Allowance (2), or</t>
  </si>
  <si>
    <t xml:space="preserve">       (2) Adjustable rate</t>
  </si>
  <si>
    <t>Automobile Mileage Reimbursement (3)</t>
  </si>
  <si>
    <t xml:space="preserve">       (3) Accountable plan (not an allowance)</t>
  </si>
  <si>
    <t>Book reimbursement (3)</t>
  </si>
  <si>
    <t>Health, Dental, Life Insurance (family)(4)</t>
  </si>
  <si>
    <t>Health, Dental, Life Insurance (double)(4)</t>
  </si>
  <si>
    <t>Health, Dental, Life Insurance (single)(4)</t>
  </si>
  <si>
    <t>Ministers Pension Fund (incls LTD)(5)</t>
  </si>
  <si>
    <t>Rev. January 2014</t>
  </si>
  <si>
    <t xml:space="preserve">       (1) Average 2013 U.S. cash salary (includes the cost of vacation time)</t>
  </si>
  <si>
    <t xml:space="preserve">       (5) 2014 MPF assessments.</t>
  </si>
  <si>
    <t xml:space="preserve">       (4) 2014 RBA high-deductible rates. The employee may be asked to pay part of the premium.</t>
  </si>
  <si>
    <t xml:space="preserve">         Parsonage value estimate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</si>
</sst>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0.0"/>
    <numFmt numFmtId="170" formatCode="0.00000"/>
    <numFmt numFmtId="171" formatCode="mmmm\ d\,\ yyyy"/>
    <numFmt numFmtId="172" formatCode="m/d"/>
    <numFmt numFmtId="173" formatCode="#,##0.0_);\(#,##0.0\)"/>
    <numFmt numFmtId="174" formatCode="_(* ###0_);_(* \(#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_);_(* \(#,##0.0\);_(* &quot;-&quot;?_);_(@_)"/>
    <numFmt numFmtId="182" formatCode="&quot;$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&quot;$&quot;#,##0.00"/>
    <numFmt numFmtId="189" formatCode="_(&quot;$&quot;* #,##0.0_);_(&quot;$&quot;* \(#,##0.0\);_(&quot;$&quot;* &quot;-&quot;?_);_(@_)"/>
    <numFmt numFmtId="190" formatCode="&quot;$&quot;#,##0.0"/>
    <numFmt numFmtId="191" formatCode="#,##0.0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42" applyNumberFormat="1" applyFont="1" applyAlignment="1">
      <alignment/>
    </xf>
    <xf numFmtId="3" fontId="4" fillId="0" borderId="0" xfId="42" applyNumberFormat="1" applyFont="1" applyAlignment="1">
      <alignment horizontal="center"/>
    </xf>
    <xf numFmtId="3" fontId="4" fillId="0" borderId="0" xfId="42" applyNumberFormat="1" applyFont="1" applyBorder="1" applyAlignment="1">
      <alignment/>
    </xf>
    <xf numFmtId="182" fontId="4" fillId="0" borderId="0" xfId="42" applyNumberFormat="1" applyFont="1" applyAlignment="1">
      <alignment horizontal="right"/>
    </xf>
    <xf numFmtId="3" fontId="4" fillId="0" borderId="0" xfId="42" applyNumberFormat="1" applyFont="1" applyAlignment="1">
      <alignment horizontal="right"/>
    </xf>
    <xf numFmtId="3" fontId="4" fillId="0" borderId="10" xfId="42" applyNumberFormat="1" applyFont="1" applyBorder="1" applyAlignment="1">
      <alignment horizontal="right"/>
    </xf>
    <xf numFmtId="3" fontId="4" fillId="0" borderId="0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182" fontId="4" fillId="0" borderId="12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1" fillId="0" borderId="0" xfId="42" applyFont="1" applyAlignment="1">
      <alignment/>
    </xf>
    <xf numFmtId="43" fontId="4" fillId="0" borderId="0" xfId="42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42" applyNumberFormat="1" applyFont="1" applyAlignment="1" quotePrefix="1">
      <alignment horizontal="left" wrapText="1"/>
    </xf>
    <xf numFmtId="3" fontId="4" fillId="0" borderId="0" xfId="0" applyNumberFormat="1" applyFont="1" applyBorder="1" applyAlignment="1">
      <alignment horizontal="right"/>
    </xf>
    <xf numFmtId="10" fontId="4" fillId="0" borderId="0" xfId="42" applyNumberFormat="1" applyFont="1" applyAlignment="1">
      <alignment horizontal="right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 quotePrefix="1">
      <alignment/>
    </xf>
    <xf numFmtId="3" fontId="1" fillId="0" borderId="1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3" sqref="A13"/>
    </sheetView>
  </sheetViews>
  <sheetFormatPr defaultColWidth="9.140625" defaultRowHeight="12.75"/>
  <cols>
    <col min="1" max="1" width="49.57421875" style="15" customWidth="1"/>
    <col min="2" max="2" width="14.7109375" style="15" customWidth="1"/>
    <col min="3" max="3" width="14.7109375" style="2" customWidth="1"/>
    <col min="4" max="4" width="14.7109375" style="14" customWidth="1"/>
    <col min="5" max="16384" width="9.140625" style="15" customWidth="1"/>
  </cols>
  <sheetData>
    <row r="1" spans="1:2" ht="18">
      <c r="A1" s="13" t="s">
        <v>18</v>
      </c>
      <c r="B1" s="13"/>
    </row>
    <row r="2" spans="1:2" ht="15.75">
      <c r="A2" s="1" t="s">
        <v>29</v>
      </c>
      <c r="B2" s="1"/>
    </row>
    <row r="3" spans="1:2" ht="15.75">
      <c r="A3" s="1"/>
      <c r="B3" s="1"/>
    </row>
    <row r="4" spans="1:2" ht="15.75">
      <c r="A4" s="1"/>
      <c r="B4" s="1"/>
    </row>
    <row r="5" spans="1:4" ht="15.75">
      <c r="A5" s="1"/>
      <c r="B5" s="23" t="s">
        <v>17</v>
      </c>
      <c r="C5" s="24" t="s">
        <v>6</v>
      </c>
      <c r="D5" s="24"/>
    </row>
    <row r="6" spans="3:4" s="1" customFormat="1" ht="15.75">
      <c r="C6" s="12" t="s">
        <v>8</v>
      </c>
      <c r="D6" s="12" t="s">
        <v>7</v>
      </c>
    </row>
    <row r="7" ht="15">
      <c r="C7" s="3"/>
    </row>
    <row r="8" spans="1:3" ht="15.75">
      <c r="A8" s="16" t="s">
        <v>2</v>
      </c>
      <c r="B8" s="16"/>
      <c r="C8" s="3"/>
    </row>
    <row r="9" spans="1:3" ht="15.75">
      <c r="A9" s="16"/>
      <c r="B9" s="16"/>
      <c r="C9" s="3"/>
    </row>
    <row r="10" spans="1:3" ht="15">
      <c r="A10" s="17" t="s">
        <v>3</v>
      </c>
      <c r="B10" s="17"/>
      <c r="C10" s="4"/>
    </row>
    <row r="11" spans="1:4" ht="15">
      <c r="A11" s="17" t="s">
        <v>14</v>
      </c>
      <c r="B11" s="17"/>
      <c r="C11" s="5">
        <v>49041</v>
      </c>
      <c r="D11" s="6">
        <f>C11</f>
        <v>49041</v>
      </c>
    </row>
    <row r="12" spans="1:4" ht="15">
      <c r="A12" s="17" t="s">
        <v>20</v>
      </c>
      <c r="B12" s="21">
        <v>0.35</v>
      </c>
      <c r="C12" s="6">
        <f>C11*B12</f>
        <v>17164.35</v>
      </c>
      <c r="D12" s="18" t="s">
        <v>10</v>
      </c>
    </row>
    <row r="13" spans="1:4" ht="15">
      <c r="A13" s="17" t="s">
        <v>33</v>
      </c>
      <c r="B13" s="5">
        <v>185000</v>
      </c>
      <c r="C13" s="6"/>
      <c r="D13" s="18"/>
    </row>
    <row r="14" spans="1:4" ht="15" customHeight="1">
      <c r="A14" s="19" t="s">
        <v>13</v>
      </c>
      <c r="C14" s="8" t="s">
        <v>10</v>
      </c>
      <c r="D14" s="20">
        <f>B13*0.01*12</f>
        <v>22200</v>
      </c>
    </row>
    <row r="15" spans="1:4" ht="15" customHeight="1">
      <c r="A15" s="17" t="s">
        <v>12</v>
      </c>
      <c r="B15" s="21">
        <v>0.065</v>
      </c>
      <c r="C15" s="7">
        <f>(C11+C12)*B15</f>
        <v>4303.347750000001</v>
      </c>
      <c r="D15" s="7">
        <f>(D11+D14)*B15</f>
        <v>4630.665</v>
      </c>
    </row>
    <row r="16" spans="1:4" ht="15">
      <c r="A16" s="17"/>
      <c r="B16" s="17"/>
      <c r="C16" s="6"/>
      <c r="D16" s="18"/>
    </row>
    <row r="17" spans="1:4" ht="15.75">
      <c r="A17" s="16" t="s">
        <v>4</v>
      </c>
      <c r="B17" s="16"/>
      <c r="C17" s="6">
        <f>SUM(C10:C15)</f>
        <v>70508.69775</v>
      </c>
      <c r="D17" s="6">
        <f>SUM(D10:D15)</f>
        <v>75871.665</v>
      </c>
    </row>
    <row r="18" spans="1:4" ht="15.75">
      <c r="A18" s="16"/>
      <c r="B18" s="16"/>
      <c r="C18" s="6"/>
      <c r="D18" s="18"/>
    </row>
    <row r="19" spans="1:4" ht="15.75">
      <c r="A19" s="16" t="s">
        <v>0</v>
      </c>
      <c r="B19" s="16"/>
      <c r="C19" s="6"/>
      <c r="D19" s="18"/>
    </row>
    <row r="20" spans="1:4" ht="15.75">
      <c r="A20" s="16"/>
      <c r="B20" s="16"/>
      <c r="C20" s="6"/>
      <c r="D20" s="18"/>
    </row>
    <row r="21" spans="1:4" ht="31.5">
      <c r="A21" s="16"/>
      <c r="B21" s="22" t="s">
        <v>16</v>
      </c>
      <c r="C21" s="6"/>
      <c r="D21" s="18"/>
    </row>
    <row r="22" spans="1:4" ht="15">
      <c r="A22" s="17" t="s">
        <v>5</v>
      </c>
      <c r="B22" s="17"/>
      <c r="C22" s="6">
        <v>0</v>
      </c>
      <c r="D22" s="18">
        <v>0</v>
      </c>
    </row>
    <row r="23" spans="1:4" ht="15">
      <c r="A23" s="17" t="s">
        <v>22</v>
      </c>
      <c r="B23" s="17"/>
      <c r="C23" s="6">
        <v>2400</v>
      </c>
      <c r="D23" s="18">
        <f>C23</f>
        <v>2400</v>
      </c>
    </row>
    <row r="24" spans="1:4" ht="15">
      <c r="A24" s="17" t="s">
        <v>24</v>
      </c>
      <c r="B24" s="17"/>
      <c r="C24" s="6">
        <v>1000</v>
      </c>
      <c r="D24" s="18">
        <f>C24</f>
        <v>1000</v>
      </c>
    </row>
    <row r="25" spans="1:4" ht="15">
      <c r="A25" s="17" t="s">
        <v>25</v>
      </c>
      <c r="B25" s="6">
        <f>1580.67*12</f>
        <v>18968.04</v>
      </c>
      <c r="C25" s="6">
        <v>0</v>
      </c>
      <c r="D25" s="18">
        <f>B25</f>
        <v>18968.04</v>
      </c>
    </row>
    <row r="26" spans="1:4" ht="15">
      <c r="A26" s="17" t="s">
        <v>26</v>
      </c>
      <c r="B26" s="6">
        <f>1140*12</f>
        <v>13680</v>
      </c>
      <c r="C26" s="6">
        <f>B26</f>
        <v>13680</v>
      </c>
      <c r="D26" s="18">
        <v>0</v>
      </c>
    </row>
    <row r="27" spans="1:4" ht="15">
      <c r="A27" s="17" t="s">
        <v>27</v>
      </c>
      <c r="B27" s="6">
        <f>517.34*12</f>
        <v>6208.08</v>
      </c>
      <c r="C27" s="6">
        <v>0</v>
      </c>
      <c r="D27" s="18">
        <v>0</v>
      </c>
    </row>
    <row r="28" spans="1:4" ht="15">
      <c r="A28" s="17" t="s">
        <v>28</v>
      </c>
      <c r="B28" s="17"/>
      <c r="C28" s="8">
        <v>7704</v>
      </c>
      <c r="D28" s="8">
        <v>7704</v>
      </c>
    </row>
    <row r="29" spans="1:4" ht="15">
      <c r="A29" s="17" t="s">
        <v>11</v>
      </c>
      <c r="B29" s="17"/>
      <c r="C29" s="6">
        <v>0</v>
      </c>
      <c r="D29" s="18">
        <v>0</v>
      </c>
    </row>
    <row r="30" spans="3:4" ht="15">
      <c r="C30" s="15"/>
      <c r="D30" s="15"/>
    </row>
    <row r="31" spans="1:4" ht="15">
      <c r="A31" s="17" t="s">
        <v>19</v>
      </c>
      <c r="B31" s="17"/>
      <c r="C31" s="8">
        <v>0</v>
      </c>
      <c r="D31" s="18">
        <v>0</v>
      </c>
    </row>
    <row r="32" spans="1:4" ht="15">
      <c r="A32" s="17" t="s">
        <v>15</v>
      </c>
      <c r="B32" s="17"/>
      <c r="C32" s="6">
        <f>C17*0.005</f>
        <v>352.54348875000005</v>
      </c>
      <c r="D32" s="6">
        <f>D17*0.005</f>
        <v>379.358325</v>
      </c>
    </row>
    <row r="33" spans="1:4" ht="15">
      <c r="A33" s="17"/>
      <c r="B33" s="17"/>
      <c r="C33" s="8"/>
      <c r="D33" s="18"/>
    </row>
    <row r="34" spans="1:4" ht="15.75">
      <c r="A34" s="16" t="s">
        <v>1</v>
      </c>
      <c r="B34" s="16"/>
      <c r="C34" s="9">
        <f>SUM(C22:C32)</f>
        <v>25136.54348875</v>
      </c>
      <c r="D34" s="9">
        <f>SUM(D22:D32)</f>
        <v>30451.398325000002</v>
      </c>
    </row>
    <row r="35" spans="1:4" ht="15.75">
      <c r="A35" s="16"/>
      <c r="B35" s="16"/>
      <c r="C35" s="8"/>
      <c r="D35" s="18"/>
    </row>
    <row r="36" spans="1:4" ht="16.5" thickBot="1">
      <c r="A36" s="16" t="s">
        <v>9</v>
      </c>
      <c r="B36" s="16"/>
      <c r="C36" s="10">
        <f>+C17+C34</f>
        <v>95645.24123875001</v>
      </c>
      <c r="D36" s="11">
        <f>+D17+D34</f>
        <v>106323.063325</v>
      </c>
    </row>
    <row r="37" ht="15.75" thickTop="1"/>
    <row r="38" ht="15">
      <c r="A38" s="15" t="s">
        <v>30</v>
      </c>
    </row>
    <row r="39" ht="15">
      <c r="A39" s="15" t="s">
        <v>21</v>
      </c>
    </row>
    <row r="40" ht="15">
      <c r="A40" s="15" t="s">
        <v>23</v>
      </c>
    </row>
    <row r="41" ht="15">
      <c r="A41" s="15" t="s">
        <v>32</v>
      </c>
    </row>
    <row r="42" ht="15">
      <c r="A42" s="15" t="s">
        <v>31</v>
      </c>
    </row>
  </sheetData>
  <sheetProtection/>
  <mergeCells count="1">
    <mergeCell ref="C5:D5"/>
  </mergeCells>
  <printOptions/>
  <pageMargins left="0.76" right="0.35" top="0.58" bottom="0.42" header="0.3" footer="0.26"/>
  <pageSetup fitToHeight="3"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DeYoung</dc:creator>
  <cp:keywords/>
  <dc:description/>
  <cp:lastModifiedBy>slaninga</cp:lastModifiedBy>
  <cp:lastPrinted>2014-01-07T21:10:32Z</cp:lastPrinted>
  <dcterms:created xsi:type="dcterms:W3CDTF">2000-10-20T12:13:59Z</dcterms:created>
  <dcterms:modified xsi:type="dcterms:W3CDTF">2014-01-09T19:06:33Z</dcterms:modified>
  <cp:category/>
  <cp:version/>
  <cp:contentType/>
  <cp:contentStatus/>
</cp:coreProperties>
</file>